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RV-A1000000\x - Permis Emission trading\Communication\Newsletters\Exploitants\Newsletter 67\"/>
    </mc:Choice>
  </mc:AlternateContent>
  <xr:revisionPtr revIDLastSave="0" documentId="13_ncr:1_{20128278-9B14-420D-9114-F9E889632EAE}" xr6:coauthVersionLast="47" xr6:coauthVersionMax="47" xr10:uidLastSave="{00000000-0000-0000-0000-000000000000}"/>
  <bookViews>
    <workbookView xWindow="768" yWindow="420" windowWidth="22272" windowHeight="11508" xr2:uid="{0E6D8EBA-2AB1-4FC0-8BD2-F456F185E70A}"/>
  </bookViews>
  <sheets>
    <sheet name="Feuil1" sheetId="1" r:id="rId1"/>
  </sheets>
  <externalReferences>
    <externalReference r:id="rId2"/>
  </externalReferences>
  <definedNames>
    <definedName name="CNTR_BaselinePeriod">[1]A_InstallationData!$P$246</definedName>
    <definedName name="EUconst_BM_ARR_Range">Feuil1!#REF!</definedName>
    <definedName name="EUconst_NA">Feuil1!#REF!</definedName>
    <definedName name="EUconst_tCO2e">Feuil1!$B$12</definedName>
    <definedName name="EUconst_TJ">Feuil1!$B$10</definedName>
    <definedName name="EUconst_Tons">Feuil1!$B$9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9" i="1"/>
  <c r="E20" i="1"/>
  <c r="E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3" i="1"/>
  <c r="G6" i="1"/>
  <c r="G7" i="1"/>
  <c r="G8" i="1"/>
  <c r="G9" i="1"/>
  <c r="G10" i="1"/>
  <c r="G11" i="1"/>
  <c r="G12" i="1"/>
  <c r="G13" i="1"/>
  <c r="G19" i="1"/>
  <c r="G20" i="1"/>
  <c r="G5" i="1"/>
  <c r="F4" i="1"/>
  <c r="F14" i="1"/>
  <c r="F15" i="1"/>
  <c r="F16" i="1"/>
  <c r="F17" i="1"/>
  <c r="F18" i="1"/>
  <c r="F21" i="1"/>
  <c r="F22" i="1"/>
  <c r="F23" i="1"/>
  <c r="F24" i="1"/>
  <c r="F3" i="1"/>
</calcChain>
</file>

<file path=xl/sharedStrings.xml><?xml version="1.0" encoding="utf-8"?>
<sst xmlns="http://schemas.openxmlformats.org/spreadsheetml/2006/main" count="80" uniqueCount="40">
  <si>
    <t>Unité</t>
  </si>
  <si>
    <t>Acier au carbone produit au four électrique</t>
  </si>
  <si>
    <t>Acier fortement allié produit au four électrique</t>
  </si>
  <si>
    <t>Clinker de ciment gris</t>
  </si>
  <si>
    <t>Chaux</t>
  </si>
  <si>
    <t>Dolomie</t>
  </si>
  <si>
    <t>Verre flotté</t>
  </si>
  <si>
    <t>Bouteilles et pots en verre non coloré</t>
  </si>
  <si>
    <t>Bouteilles et pots en verre coloré</t>
  </si>
  <si>
    <t>Produits de fibre de verre en filament continu</t>
  </si>
  <si>
    <t>Briques de parement</t>
  </si>
  <si>
    <t>Tuiles</t>
  </si>
  <si>
    <t>Laine minérale</t>
  </si>
  <si>
    <t>Plâtre</t>
  </si>
  <si>
    <t>Pâte kraft fibres longues</t>
  </si>
  <si>
    <t>Papier fin couché</t>
  </si>
  <si>
    <t>«Tissue»</t>
  </si>
  <si>
    <t>Acide nitrique</t>
  </si>
  <si>
    <t>Ammoniac</t>
  </si>
  <si>
    <t>Chlorure de vinyle monomère</t>
  </si>
  <si>
    <t>S-PVC (PVC obtenu par polymérisation en suspension)</t>
  </si>
  <si>
    <t>Valeur BM (2013-2020)</t>
  </si>
  <si>
    <t>Valeur BM (2021-2025)</t>
  </si>
  <si>
    <t>Chaleur</t>
  </si>
  <si>
    <t>Combustible</t>
  </si>
  <si>
    <t>Benchmark</t>
  </si>
  <si>
    <t>quotas gratuits/tonne de produit</t>
  </si>
  <si>
    <t>quotas gratuits/TSA</t>
  </si>
  <si>
    <t>quotas gratuits/TJ</t>
  </si>
  <si>
    <t>Certainty</t>
  </si>
  <si>
    <t>Medium</t>
  </si>
  <si>
    <t>High value</t>
  </si>
  <si>
    <t>Low value</t>
  </si>
  <si>
    <t>High</t>
  </si>
  <si>
    <t>Low</t>
  </si>
  <si>
    <t>HIgh</t>
  </si>
  <si>
    <t>One value because reached min or max</t>
  </si>
  <si>
    <r>
      <t xml:space="preserve">Preliminary update BM 2026-2030
</t>
    </r>
    <r>
      <rPr>
        <b/>
        <sz val="11"/>
        <color rgb="FFFF0000"/>
        <rFont val="Aptos Narrow"/>
        <family val="2"/>
        <scheme val="minor"/>
      </rPr>
      <t>calculé  à partir de la présentation COM 15/12/2025</t>
    </r>
  </si>
  <si>
    <r>
      <t xml:space="preserve">Preliminary update rates BM 2026-2030 to apply 2013-2020 BM
</t>
    </r>
    <r>
      <rPr>
        <b/>
        <sz val="11"/>
        <color rgb="FFFF0000"/>
        <rFont val="Aptos Narrow"/>
        <family val="2"/>
        <scheme val="minor"/>
      </rPr>
      <t>Présentation COM 15/12/2025</t>
    </r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</si>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</sst>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_-* #,##0.0000_-;\-* #,##0.00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1" xfId="0" applyFill="1" applyBorder="1"/>
    <xf numFmtId="0" fontId="3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166" fontId="0" fillId="0" borderId="0" xfId="1" applyNumberFormat="1" applyFont="1"/>
    <xf numFmtId="0" fontId="2" fillId="2" borderId="1" xfId="0" applyFont="1" applyFill="1" applyBorder="1" applyAlignment="1">
      <alignment horizontal="center"/>
    </xf>
    <xf numFmtId="165" fontId="0" fillId="2" borderId="1" xfId="1" applyNumberFormat="1" applyFont="1" applyFill="1" applyBorder="1"/>
    <xf numFmtId="0" fontId="0" fillId="0" borderId="1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3" borderId="1" xfId="0" applyNumberFormat="1" applyFill="1" applyBorder="1"/>
    <xf numFmtId="0" fontId="2" fillId="0" borderId="1" xfId="0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/>
    </xf>
    <xf numFmtId="9" fontId="0" fillId="0" borderId="1" xfId="0" applyNumberFormat="1" applyFill="1" applyBorder="1"/>
    <xf numFmtId="0" fontId="2" fillId="2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V-A1000000\x%20-%20Permis%20Emission%20trading\ETS%20phase%20IV\allocation%20rules\NIMs%202024\Fichiers%20NIMs\Soumis%20COM\v3%20-%2009%2007%202025%20-%20Consist%20Check\Tournai_NIMs2024_v2%20BM4Corr.xls" TargetMode="External"/><Relationship Id="rId1" Type="http://schemas.openxmlformats.org/officeDocument/2006/relationships/externalLinkPath" Target="/PRV-A1000000/x%20-%20Permis%20Emission%20trading/ETS%20phase%20IV/allocation%20rules/NIMs%202024/Fichiers%20NIMs/Soumis%20COM/v3%20-%2009%2007%202025%20-%20Consist%20Check/Tournai_NIMs2024_v2%20BM4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_Contents"/>
      <sheetName val="b_Guidelines &amp; conditions"/>
      <sheetName val="A_InstallationData"/>
      <sheetName val="B+C_Emissions_Y1"/>
      <sheetName val="B+C_Emissions_Y2"/>
      <sheetName val="B+C_Emissions_Y3"/>
      <sheetName val="B+C_Emissions_Y4"/>
      <sheetName val="B+C_Emissions_Y5"/>
      <sheetName val="D_Emissions"/>
      <sheetName val="E_EnergyFlows"/>
      <sheetName val="F_ProductBM"/>
      <sheetName val="G_Fall-back"/>
      <sheetName val="H_SpecialBM"/>
      <sheetName val="I_MSspecific"/>
      <sheetName val="J_Comments"/>
      <sheetName val="K_Summary"/>
      <sheetName val="EUwideConstants"/>
      <sheetName val="MSParameters"/>
      <sheetName val="Translations"/>
      <sheetName val="VersionDocumentation"/>
    </sheetNames>
    <sheetDataSet>
      <sheetData sheetId="0"/>
      <sheetData sheetId="1"/>
      <sheetData sheetId="2">
        <row r="246">
          <cell r="P246">
            <v>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04149-6327-433C-AA7E-C6079EC21E29}">
  <dimension ref="A1:M27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4" sqref="O4"/>
    </sheetView>
  </sheetViews>
  <sheetFormatPr baseColWidth="10" defaultRowHeight="14.4" x14ac:dyDescent="0.3"/>
  <cols>
    <col min="1" max="1" width="38.21875" customWidth="1"/>
    <col min="2" max="2" width="30.33203125" customWidth="1"/>
    <col min="6" max="6" width="11.5546875" style="4"/>
    <col min="9" max="9" width="4" style="8" customWidth="1"/>
  </cols>
  <sheetData>
    <row r="1" spans="1:13" ht="57" customHeight="1" x14ac:dyDescent="0.3">
      <c r="A1" s="22" t="s">
        <v>25</v>
      </c>
      <c r="B1" s="22" t="s">
        <v>0</v>
      </c>
      <c r="C1" s="24" t="s">
        <v>21</v>
      </c>
      <c r="D1" s="24" t="s">
        <v>22</v>
      </c>
      <c r="E1" s="19" t="s">
        <v>37</v>
      </c>
      <c r="F1" s="20"/>
      <c r="G1" s="20"/>
      <c r="H1" s="21"/>
      <c r="I1" s="9"/>
      <c r="J1" s="26" t="s">
        <v>38</v>
      </c>
      <c r="K1" s="27"/>
      <c r="L1" s="27"/>
      <c r="M1" s="17" t="s">
        <v>29</v>
      </c>
    </row>
    <row r="2" spans="1:13" ht="59.4" customHeight="1" x14ac:dyDescent="0.3">
      <c r="A2" s="23"/>
      <c r="B2" s="23"/>
      <c r="C2" s="25"/>
      <c r="D2" s="25"/>
      <c r="E2" s="5" t="s">
        <v>32</v>
      </c>
      <c r="F2" s="15" t="s">
        <v>36</v>
      </c>
      <c r="G2" s="5" t="s">
        <v>31</v>
      </c>
      <c r="H2" s="16" t="s">
        <v>29</v>
      </c>
      <c r="I2" s="9"/>
      <c r="J2" s="12" t="s">
        <v>32</v>
      </c>
      <c r="K2" s="13" t="s">
        <v>39</v>
      </c>
      <c r="L2" s="12" t="s">
        <v>31</v>
      </c>
      <c r="M2" s="18"/>
    </row>
    <row r="3" spans="1:13" x14ac:dyDescent="0.3">
      <c r="A3" s="1" t="s">
        <v>1</v>
      </c>
      <c r="B3" s="3" t="s">
        <v>26</v>
      </c>
      <c r="C3" s="11">
        <v>0.28299999999999997</v>
      </c>
      <c r="D3" s="11">
        <v>0.215</v>
      </c>
      <c r="E3" s="6"/>
      <c r="F3" s="6">
        <f>C3*(100%+K3)</f>
        <v>0.14149999999999999</v>
      </c>
      <c r="G3" s="6"/>
      <c r="H3" s="1" t="str">
        <f t="shared" ref="H3:H24" si="0">M3</f>
        <v>High</v>
      </c>
      <c r="I3" s="10"/>
      <c r="J3" s="7"/>
      <c r="K3" s="14">
        <v>-0.5</v>
      </c>
      <c r="L3" s="7"/>
      <c r="M3" s="7" t="s">
        <v>33</v>
      </c>
    </row>
    <row r="4" spans="1:13" ht="20.399999999999999" customHeight="1" x14ac:dyDescent="0.3">
      <c r="A4" s="1" t="s">
        <v>2</v>
      </c>
      <c r="B4" s="3" t="s">
        <v>26</v>
      </c>
      <c r="C4" s="11">
        <v>0.35199999999999998</v>
      </c>
      <c r="D4" s="11">
        <v>0.26800000000000002</v>
      </c>
      <c r="E4" s="6"/>
      <c r="F4" s="6">
        <f>C4*(100%+K4)</f>
        <v>0.17599999999999999</v>
      </c>
      <c r="G4" s="6"/>
      <c r="H4" s="1" t="str">
        <f t="shared" si="0"/>
        <v>High</v>
      </c>
      <c r="I4" s="10"/>
      <c r="J4" s="7"/>
      <c r="K4" s="14">
        <v>-0.5</v>
      </c>
      <c r="L4" s="7"/>
      <c r="M4" s="7" t="s">
        <v>33</v>
      </c>
    </row>
    <row r="5" spans="1:13" x14ac:dyDescent="0.3">
      <c r="A5" s="1" t="s">
        <v>3</v>
      </c>
      <c r="B5" s="3" t="s">
        <v>26</v>
      </c>
      <c r="C5" s="11">
        <v>0.76600000000000001</v>
      </c>
      <c r="D5" s="11">
        <v>0.69299999999999995</v>
      </c>
      <c r="E5" s="6">
        <f>C5*(100%+J5)</f>
        <v>0.61280000000000001</v>
      </c>
      <c r="F5" s="6"/>
      <c r="G5" s="6">
        <f>C5*(100%+L5)</f>
        <v>0.66642000000000001</v>
      </c>
      <c r="H5" s="1" t="str">
        <f t="shared" si="0"/>
        <v>Medium</v>
      </c>
      <c r="I5" s="10"/>
      <c r="J5" s="14">
        <v>-0.2</v>
      </c>
      <c r="K5" s="7"/>
      <c r="L5" s="14">
        <v>-0.13</v>
      </c>
      <c r="M5" s="7" t="s">
        <v>30</v>
      </c>
    </row>
    <row r="6" spans="1:13" x14ac:dyDescent="0.3">
      <c r="A6" s="1" t="s">
        <v>4</v>
      </c>
      <c r="B6" s="3" t="s">
        <v>26</v>
      </c>
      <c r="C6" s="11">
        <v>0.95399999999999996</v>
      </c>
      <c r="D6" s="11">
        <v>0.72499999999999998</v>
      </c>
      <c r="E6" s="6">
        <f>C6*(100%+J6)</f>
        <v>0.62963999999999987</v>
      </c>
      <c r="F6" s="6"/>
      <c r="G6" s="6">
        <f>C6*(100%+L6)</f>
        <v>0.69641999999999993</v>
      </c>
      <c r="H6" s="1" t="str">
        <f t="shared" si="0"/>
        <v>Medium</v>
      </c>
      <c r="I6" s="10"/>
      <c r="J6" s="14">
        <v>-0.34</v>
      </c>
      <c r="K6" s="7"/>
      <c r="L6" s="14">
        <v>-0.27</v>
      </c>
      <c r="M6" s="7" t="s">
        <v>30</v>
      </c>
    </row>
    <row r="7" spans="1:13" x14ac:dyDescent="0.3">
      <c r="A7" s="1" t="s">
        <v>5</v>
      </c>
      <c r="B7" s="3" t="s">
        <v>26</v>
      </c>
      <c r="C7" s="11">
        <v>1.0720000000000001</v>
      </c>
      <c r="D7" s="11">
        <v>0.81499999999999995</v>
      </c>
      <c r="E7" s="6">
        <f>C7*(100%+J7)</f>
        <v>0.78256000000000003</v>
      </c>
      <c r="F7" s="6"/>
      <c r="G7" s="6">
        <f>C7*(100%+L7)</f>
        <v>0.85760000000000014</v>
      </c>
      <c r="H7" s="1" t="str">
        <f t="shared" si="0"/>
        <v>Medium</v>
      </c>
      <c r="I7" s="10"/>
      <c r="J7" s="14">
        <v>-0.27</v>
      </c>
      <c r="K7" s="7"/>
      <c r="L7" s="14">
        <v>-0.2</v>
      </c>
      <c r="M7" s="7" t="s">
        <v>30</v>
      </c>
    </row>
    <row r="8" spans="1:13" x14ac:dyDescent="0.3">
      <c r="A8" s="1" t="s">
        <v>6</v>
      </c>
      <c r="B8" s="3" t="s">
        <v>26</v>
      </c>
      <c r="C8" s="11">
        <v>0.45300000000000001</v>
      </c>
      <c r="D8" s="11">
        <v>0.39900000000000002</v>
      </c>
      <c r="E8" s="6">
        <f>C8*(100%+J8)</f>
        <v>0.39411000000000002</v>
      </c>
      <c r="F8" s="6"/>
      <c r="G8" s="6">
        <f>C8*(100%+L8)</f>
        <v>0.42581999999999998</v>
      </c>
      <c r="H8" s="1" t="str">
        <f t="shared" si="0"/>
        <v>Medium</v>
      </c>
      <c r="I8" s="10"/>
      <c r="J8" s="14">
        <v>-0.13</v>
      </c>
      <c r="K8" s="7"/>
      <c r="L8" s="14">
        <v>-0.06</v>
      </c>
      <c r="M8" s="7" t="s">
        <v>30</v>
      </c>
    </row>
    <row r="9" spans="1:13" x14ac:dyDescent="0.3">
      <c r="A9" s="1" t="s">
        <v>7</v>
      </c>
      <c r="B9" s="3" t="s">
        <v>26</v>
      </c>
      <c r="C9" s="11">
        <v>0.38200000000000001</v>
      </c>
      <c r="D9" s="11">
        <v>0.28999999999999998</v>
      </c>
      <c r="E9" s="6">
        <f>C9*(100%+J9)</f>
        <v>0.22538000000000002</v>
      </c>
      <c r="F9" s="6"/>
      <c r="G9" s="6">
        <f>C9*(100%+L9)</f>
        <v>0.25211999999999996</v>
      </c>
      <c r="H9" s="1" t="str">
        <f t="shared" si="0"/>
        <v>Medium</v>
      </c>
      <c r="I9" s="10"/>
      <c r="J9" s="14">
        <v>-0.41</v>
      </c>
      <c r="K9" s="7"/>
      <c r="L9" s="14">
        <v>-0.34</v>
      </c>
      <c r="M9" s="7" t="s">
        <v>30</v>
      </c>
    </row>
    <row r="10" spans="1:13" x14ac:dyDescent="0.3">
      <c r="A10" s="1" t="s">
        <v>8</v>
      </c>
      <c r="B10" s="3" t="s">
        <v>26</v>
      </c>
      <c r="C10" s="11">
        <v>0.30599999999999999</v>
      </c>
      <c r="D10" s="11">
        <v>0.23699999999999999</v>
      </c>
      <c r="E10" s="6">
        <f>C10*(100%+J10)</f>
        <v>0.22338</v>
      </c>
      <c r="F10" s="6"/>
      <c r="G10" s="6">
        <f>C10*(100%+L10)</f>
        <v>0.24480000000000002</v>
      </c>
      <c r="H10" s="1" t="str">
        <f t="shared" si="0"/>
        <v>High</v>
      </c>
      <c r="I10" s="10"/>
      <c r="J10" s="14">
        <v>-0.27</v>
      </c>
      <c r="K10" s="7"/>
      <c r="L10" s="14">
        <v>-0.2</v>
      </c>
      <c r="M10" s="7" t="s">
        <v>33</v>
      </c>
    </row>
    <row r="11" spans="1:13" x14ac:dyDescent="0.3">
      <c r="A11" s="1" t="s">
        <v>9</v>
      </c>
      <c r="B11" s="3" t="s">
        <v>26</v>
      </c>
      <c r="C11" s="11">
        <v>0.40600000000000003</v>
      </c>
      <c r="D11" s="11">
        <v>0.309</v>
      </c>
      <c r="E11" s="6">
        <f>C11*(100%+J11)</f>
        <v>0.20300000000000001</v>
      </c>
      <c r="F11" s="6"/>
      <c r="G11" s="6">
        <f>C11*(100%+L11)</f>
        <v>0.23954000000000006</v>
      </c>
      <c r="H11" s="1" t="str">
        <f t="shared" si="0"/>
        <v>High</v>
      </c>
      <c r="I11" s="10"/>
      <c r="J11" s="14">
        <v>-0.5</v>
      </c>
      <c r="K11" s="7"/>
      <c r="L11" s="14">
        <v>-0.41</v>
      </c>
      <c r="M11" s="7" t="s">
        <v>33</v>
      </c>
    </row>
    <row r="12" spans="1:13" x14ac:dyDescent="0.3">
      <c r="A12" s="1" t="s">
        <v>10</v>
      </c>
      <c r="B12" s="3" t="s">
        <v>26</v>
      </c>
      <c r="C12" s="11">
        <v>0.13900000000000001</v>
      </c>
      <c r="D12" s="11">
        <v>0.106</v>
      </c>
      <c r="E12" s="6">
        <f>C12*(100%+J12)</f>
        <v>8.2010000000000013E-2</v>
      </c>
      <c r="F12" s="6"/>
      <c r="G12" s="6">
        <f>C12*(100%+L12)</f>
        <v>9.1740000000000002E-2</v>
      </c>
      <c r="H12" s="1" t="str">
        <f t="shared" si="0"/>
        <v>High</v>
      </c>
      <c r="I12" s="10"/>
      <c r="J12" s="14">
        <v>-0.41</v>
      </c>
      <c r="K12" s="7"/>
      <c r="L12" s="14">
        <v>-0.34</v>
      </c>
      <c r="M12" s="7" t="s">
        <v>33</v>
      </c>
    </row>
    <row r="13" spans="1:13" x14ac:dyDescent="0.3">
      <c r="A13" s="1" t="s">
        <v>11</v>
      </c>
      <c r="B13" s="3" t="s">
        <v>26</v>
      </c>
      <c r="C13" s="11">
        <v>0.14399999999999999</v>
      </c>
      <c r="D13" s="11">
        <v>0.12</v>
      </c>
      <c r="E13" s="6">
        <f>C13*(100%+J13)</f>
        <v>0.1152</v>
      </c>
      <c r="F13" s="6"/>
      <c r="G13" s="6">
        <f>C13*(100%+L13)</f>
        <v>0.12528</v>
      </c>
      <c r="H13" s="1" t="str">
        <f t="shared" si="0"/>
        <v>High</v>
      </c>
      <c r="I13" s="10"/>
      <c r="J13" s="14">
        <v>-0.2</v>
      </c>
      <c r="K13" s="7"/>
      <c r="L13" s="14">
        <v>-0.13</v>
      </c>
      <c r="M13" s="7" t="s">
        <v>33</v>
      </c>
    </row>
    <row r="14" spans="1:13" x14ac:dyDescent="0.3">
      <c r="A14" s="1" t="s">
        <v>12</v>
      </c>
      <c r="B14" s="3" t="s">
        <v>26</v>
      </c>
      <c r="C14" s="11">
        <v>0.68200000000000005</v>
      </c>
      <c r="D14" s="11">
        <v>0.53600000000000003</v>
      </c>
      <c r="E14" s="6"/>
      <c r="F14" s="6">
        <f>C14*(100%+K14)</f>
        <v>0.34100000000000003</v>
      </c>
      <c r="G14" s="6"/>
      <c r="H14" s="1" t="str">
        <f t="shared" si="0"/>
        <v>High</v>
      </c>
      <c r="I14" s="10"/>
      <c r="J14" s="7"/>
      <c r="K14" s="14">
        <v>-0.5</v>
      </c>
      <c r="L14" s="7"/>
      <c r="M14" s="7" t="s">
        <v>33</v>
      </c>
    </row>
    <row r="15" spans="1:13" x14ac:dyDescent="0.3">
      <c r="A15" s="1" t="s">
        <v>13</v>
      </c>
      <c r="B15" s="3" t="s">
        <v>26</v>
      </c>
      <c r="C15" s="11">
        <v>4.8000000000000001E-2</v>
      </c>
      <c r="D15" s="11">
        <v>4.7E-2</v>
      </c>
      <c r="E15" s="6"/>
      <c r="F15" s="6">
        <f>C15*(100%+K15)</f>
        <v>4.512E-2</v>
      </c>
      <c r="G15" s="6"/>
      <c r="H15" s="1" t="str">
        <f t="shared" si="0"/>
        <v>Medium</v>
      </c>
      <c r="I15" s="10"/>
      <c r="J15" s="7"/>
      <c r="K15" s="14">
        <v>-0.06</v>
      </c>
      <c r="L15" s="7"/>
      <c r="M15" s="7" t="s">
        <v>30</v>
      </c>
    </row>
    <row r="16" spans="1:13" x14ac:dyDescent="0.3">
      <c r="A16" s="1" t="s">
        <v>16</v>
      </c>
      <c r="B16" s="3" t="s">
        <v>26</v>
      </c>
      <c r="C16" s="11">
        <v>0.33400000000000002</v>
      </c>
      <c r="D16" s="11">
        <v>0.254</v>
      </c>
      <c r="E16" s="6"/>
      <c r="F16" s="6">
        <f>C16*(100%+K16)</f>
        <v>0.16700000000000001</v>
      </c>
      <c r="G16" s="6"/>
      <c r="H16" s="1" t="str">
        <f t="shared" si="0"/>
        <v>High</v>
      </c>
      <c r="I16" s="10"/>
      <c r="J16" s="7"/>
      <c r="K16" s="14">
        <v>-0.5</v>
      </c>
      <c r="L16" s="7"/>
      <c r="M16" s="7" t="s">
        <v>33</v>
      </c>
    </row>
    <row r="17" spans="1:13" x14ac:dyDescent="0.3">
      <c r="A17" s="1" t="s">
        <v>17</v>
      </c>
      <c r="B17" s="3" t="s">
        <v>26</v>
      </c>
      <c r="C17" s="11">
        <v>0.30199999999999999</v>
      </c>
      <c r="D17" s="11">
        <v>0.23</v>
      </c>
      <c r="E17" s="6"/>
      <c r="F17" s="6">
        <f>C17*(100%+K17)</f>
        <v>0.151</v>
      </c>
      <c r="G17" s="6"/>
      <c r="H17" s="1" t="str">
        <f t="shared" si="0"/>
        <v>High</v>
      </c>
      <c r="I17" s="10"/>
      <c r="J17" s="7"/>
      <c r="K17" s="14">
        <v>-0.5</v>
      </c>
      <c r="L17" s="7"/>
      <c r="M17" s="7" t="s">
        <v>33</v>
      </c>
    </row>
    <row r="18" spans="1:13" x14ac:dyDescent="0.3">
      <c r="A18" s="1" t="s">
        <v>18</v>
      </c>
      <c r="B18" s="3" t="s">
        <v>26</v>
      </c>
      <c r="C18" s="11">
        <v>1.619</v>
      </c>
      <c r="D18" s="11">
        <v>1.57</v>
      </c>
      <c r="E18" s="6"/>
      <c r="F18" s="6">
        <f>C18*(100%+K18)</f>
        <v>1.52186</v>
      </c>
      <c r="G18" s="6"/>
      <c r="H18" s="1" t="str">
        <f t="shared" si="0"/>
        <v>Medium</v>
      </c>
      <c r="I18" s="10"/>
      <c r="J18" s="7"/>
      <c r="K18" s="14">
        <v>-0.06</v>
      </c>
      <c r="L18" s="7"/>
      <c r="M18" s="7" t="s">
        <v>30</v>
      </c>
    </row>
    <row r="19" spans="1:13" x14ac:dyDescent="0.3">
      <c r="A19" s="1" t="s">
        <v>19</v>
      </c>
      <c r="B19" s="3" t="s">
        <v>26</v>
      </c>
      <c r="C19" s="11">
        <v>0.20399999999999999</v>
      </c>
      <c r="D19" s="11">
        <v>0.155</v>
      </c>
      <c r="E19" s="6">
        <f>C19*(100%+J19)</f>
        <v>0.16320000000000001</v>
      </c>
      <c r="F19" s="6"/>
      <c r="G19" s="6">
        <f>C19*(100%+L19)</f>
        <v>0.17748</v>
      </c>
      <c r="H19" s="1" t="str">
        <f t="shared" si="0"/>
        <v>Low</v>
      </c>
      <c r="I19" s="10"/>
      <c r="J19" s="14">
        <v>-0.2</v>
      </c>
      <c r="K19" s="7"/>
      <c r="L19" s="14">
        <v>-0.13</v>
      </c>
      <c r="M19" s="7" t="s">
        <v>34</v>
      </c>
    </row>
    <row r="20" spans="1:13" x14ac:dyDescent="0.3">
      <c r="A20" s="1" t="s">
        <v>20</v>
      </c>
      <c r="B20" s="3" t="s">
        <v>26</v>
      </c>
      <c r="C20" s="11">
        <v>8.5000000000000006E-2</v>
      </c>
      <c r="D20" s="11">
        <v>6.6000000000000003E-2</v>
      </c>
      <c r="E20" s="6">
        <f>C20*(100%+J20)</f>
        <v>5.6099999999999997E-2</v>
      </c>
      <c r="F20" s="6"/>
      <c r="G20" s="6">
        <f>C20*(100%+L20)</f>
        <v>6.2050000000000001E-2</v>
      </c>
      <c r="H20" s="1" t="str">
        <f t="shared" si="0"/>
        <v>Low</v>
      </c>
      <c r="I20" s="10"/>
      <c r="J20" s="14">
        <v>-0.34</v>
      </c>
      <c r="K20" s="7"/>
      <c r="L20" s="14">
        <v>-0.27</v>
      </c>
      <c r="M20" s="7" t="s">
        <v>34</v>
      </c>
    </row>
    <row r="21" spans="1:13" x14ac:dyDescent="0.3">
      <c r="A21" s="1" t="s">
        <v>14</v>
      </c>
      <c r="B21" s="3" t="s">
        <v>27</v>
      </c>
      <c r="C21" s="11">
        <v>0.06</v>
      </c>
      <c r="D21" s="11">
        <v>4.5999999999999999E-2</v>
      </c>
      <c r="E21" s="6"/>
      <c r="F21" s="6">
        <f>C21*(100%+K21)</f>
        <v>0.03</v>
      </c>
      <c r="G21" s="6"/>
      <c r="H21" s="1" t="str">
        <f t="shared" si="0"/>
        <v>High</v>
      </c>
      <c r="I21" s="10"/>
      <c r="J21" s="7"/>
      <c r="K21" s="14">
        <v>-0.5</v>
      </c>
      <c r="L21" s="7"/>
      <c r="M21" s="7" t="s">
        <v>33</v>
      </c>
    </row>
    <row r="22" spans="1:13" x14ac:dyDescent="0.3">
      <c r="A22" s="1" t="s">
        <v>15</v>
      </c>
      <c r="B22" s="3" t="s">
        <v>27</v>
      </c>
      <c r="C22" s="11">
        <v>0.318</v>
      </c>
      <c r="D22" s="11">
        <v>0.24199999999999999</v>
      </c>
      <c r="E22" s="6"/>
      <c r="F22" s="6">
        <f>C22*(100%+K22)</f>
        <v>0.159</v>
      </c>
      <c r="G22" s="6"/>
      <c r="H22" s="1" t="str">
        <f t="shared" si="0"/>
        <v>HIgh</v>
      </c>
      <c r="I22" s="10"/>
      <c r="J22" s="7"/>
      <c r="K22" s="14">
        <v>-0.5</v>
      </c>
      <c r="L22" s="7"/>
      <c r="M22" s="7" t="s">
        <v>35</v>
      </c>
    </row>
    <row r="23" spans="1:13" x14ac:dyDescent="0.3">
      <c r="A23" s="2" t="s">
        <v>23</v>
      </c>
      <c r="B23" s="3" t="s">
        <v>28</v>
      </c>
      <c r="C23" s="11">
        <v>62.3</v>
      </c>
      <c r="D23" s="11">
        <v>47.3</v>
      </c>
      <c r="E23" s="6"/>
      <c r="F23" s="6">
        <f>C23*(100%+K23)</f>
        <v>31.15</v>
      </c>
      <c r="G23" s="6"/>
      <c r="H23" s="1" t="str">
        <f t="shared" si="0"/>
        <v>High</v>
      </c>
      <c r="I23" s="10"/>
      <c r="J23" s="7"/>
      <c r="K23" s="14">
        <v>-0.5</v>
      </c>
      <c r="L23" s="7"/>
      <c r="M23" s="7" t="s">
        <v>33</v>
      </c>
    </row>
    <row r="24" spans="1:13" x14ac:dyDescent="0.3">
      <c r="A24" s="2" t="s">
        <v>24</v>
      </c>
      <c r="B24" s="3" t="s">
        <v>28</v>
      </c>
      <c r="C24" s="11">
        <v>56.1</v>
      </c>
      <c r="D24" s="11">
        <v>42.6</v>
      </c>
      <c r="E24" s="6"/>
      <c r="F24" s="6">
        <f>C24*(100%+K24)</f>
        <v>28.05</v>
      </c>
      <c r="G24" s="6"/>
      <c r="H24" s="1" t="str">
        <f t="shared" si="0"/>
        <v>High</v>
      </c>
      <c r="I24" s="10"/>
      <c r="J24" s="7"/>
      <c r="K24" s="14">
        <v>-0.5</v>
      </c>
      <c r="L24" s="7"/>
      <c r="M24" s="7" t="s">
        <v>33</v>
      </c>
    </row>
    <row r="25" spans="1:13" x14ac:dyDescent="0.3">
      <c r="I25" s="10"/>
    </row>
    <row r="26" spans="1:13" x14ac:dyDescent="0.3">
      <c r="I26" s="10"/>
    </row>
    <row r="27" spans="1:13" x14ac:dyDescent="0.3">
      <c r="I27" s="10"/>
    </row>
  </sheetData>
  <mergeCells count="7">
    <mergeCell ref="M1:M2"/>
    <mergeCell ref="E1:H1"/>
    <mergeCell ref="A1:A2"/>
    <mergeCell ref="B1:B2"/>
    <mergeCell ref="C1:C2"/>
    <mergeCell ref="J1:L1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EUconst_tCO2e</vt:lpstr>
      <vt:lpstr>EUconst_TJ</vt:lpstr>
      <vt:lpstr>EUconst_Tons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Damien</dc:creator>
  <cp:lastModifiedBy>VAN DER CAM Arnaud</cp:lastModifiedBy>
  <dcterms:created xsi:type="dcterms:W3CDTF">2025-09-10T12:07:36Z</dcterms:created>
  <dcterms:modified xsi:type="dcterms:W3CDTF">2025-12-18T13:52:45Z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2025-09-10T12:28:27Z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2883d957-5672-4ce0-b8b3-cefedcb8d3c1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